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risliitto-my.sharepoint.com/personal/ulla_karlsson_basket_fi/Documents/Ulla kilpailupäällikkö/Nuorten SM-sarjat/"/>
    </mc:Choice>
  </mc:AlternateContent>
  <xr:revisionPtr revIDLastSave="13" documentId="8_{4D2C1485-84A1-4549-942B-E85CE7A1B0B5}" xr6:coauthVersionLast="47" xr6:coauthVersionMax="47" xr10:uidLastSave="{4C85597A-D9E3-4DA8-95EB-084CDE6AE8D2}"/>
  <bookViews>
    <workbookView xWindow="-98" yWindow="-98" windowWidth="21795" windowHeight="13875" tabRatio="500" xr2:uid="{00000000-000D-0000-FFFF-FFFF00000000}"/>
  </bookViews>
  <sheets>
    <sheet name="laskelma" sheetId="1" r:id="rId1"/>
    <sheet name="erotuomaripalkkiot 2025-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E12" i="1"/>
  <c r="N31" i="1" l="1"/>
  <c r="L31" i="1"/>
  <c r="J31" i="1"/>
  <c r="H31" i="1"/>
  <c r="F31" i="1"/>
  <c r="N30" i="1"/>
  <c r="L30" i="1"/>
  <c r="J30" i="1"/>
  <c r="H30" i="1"/>
  <c r="F30" i="1"/>
  <c r="O28" i="1"/>
  <c r="M28" i="1"/>
  <c r="K28" i="1"/>
  <c r="I28" i="1"/>
  <c r="G28" i="1"/>
  <c r="E24" i="1"/>
  <c r="P24" i="1" s="1"/>
  <c r="P22" i="1"/>
  <c r="P20" i="1"/>
  <c r="O18" i="1"/>
  <c r="O26" i="1" s="1"/>
  <c r="N3" i="1" s="1"/>
  <c r="M18" i="1"/>
  <c r="M26" i="1" s="1"/>
  <c r="K18" i="1"/>
  <c r="K26" i="1" s="1"/>
  <c r="J3" i="1" s="1"/>
  <c r="I18" i="1"/>
  <c r="I26" i="1" s="1"/>
  <c r="G18" i="1"/>
  <c r="G26" i="1" s="1"/>
  <c r="F3" i="1" s="1"/>
  <c r="P16" i="1"/>
  <c r="P14" i="1"/>
  <c r="P13" i="1"/>
  <c r="P12" i="1"/>
  <c r="P9" i="1"/>
  <c r="D3" i="1"/>
  <c r="K30" i="1" l="1"/>
  <c r="G30" i="1"/>
  <c r="O30" i="1"/>
  <c r="K31" i="1"/>
  <c r="O31" i="1"/>
  <c r="G31" i="1"/>
  <c r="E26" i="1"/>
  <c r="P26" i="1" s="1"/>
  <c r="E28" i="1" s="1"/>
  <c r="E30" i="1" s="1"/>
  <c r="M30" i="1"/>
  <c r="H3" i="1"/>
  <c r="D2" i="1" s="1"/>
  <c r="I31" i="1"/>
  <c r="I30" i="1"/>
  <c r="M31" i="1"/>
  <c r="L3" i="1"/>
  <c r="P18" i="1"/>
  <c r="E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tc={153622E0-5F4F-4C71-8FBF-289FACBFB93E}</author>
  </authors>
  <commentList>
    <comment ref="A1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1"/>
          </rPr>
          <t>Täytä kaikki keltaisella merkityt solut.</t>
        </r>
      </text>
    </comment>
    <comment ref="C5" authorId="1" shapeId="0" xr:uid="{153622E0-5F4F-4C71-8FBF-289FACBFB93E}">
      <text>
        <t>[Kommenttiketju]
Excel-versiosi avulla voit lukea tämän kommenttiketjun, mutta siihen tehdyt muutokset poistetaan, jos tiedosto avataan uudemmassa Excel-versiossa. Lisätietoja: https://go.microsoft.com/fwlink/?linkid=870924
Kommentti:
    Huom, laita tähän turnauksen osallistuvien joukkueiden määrä</t>
      </text>
    </comment>
    <comment ref="D5" authorId="0" shapeId="0" xr:uid="{00000000-0006-0000-0000-000004000000}">
      <text>
        <r>
          <rPr>
            <sz val="8"/>
            <color rgb="FF000000"/>
            <rFont val="Tahoma"/>
            <family val="2"/>
            <charset val="1"/>
          </rPr>
          <t>Kirjoita tähän järjestävän joukkueen nimi.</t>
        </r>
      </text>
    </comment>
    <comment ref="F5" authorId="0" shapeId="0" xr:uid="{00000000-0006-0000-0000-00000B000000}">
      <text>
        <r>
          <rPr>
            <sz val="8"/>
            <color rgb="FF000000"/>
            <rFont val="Tahoma"/>
            <family val="2"/>
            <charset val="1"/>
          </rPr>
          <t>Kirjoita tähän osallistuvan joukkueen nimi.</t>
        </r>
      </text>
    </comment>
    <comment ref="H5" authorId="0" shapeId="0" xr:uid="{00000000-0006-0000-0000-00000E000000}">
      <text>
        <r>
          <rPr>
            <sz val="8"/>
            <color rgb="FF000000"/>
            <rFont val="Tahoma"/>
            <family val="2"/>
            <charset val="1"/>
          </rPr>
          <t>Kirjoita tähän osallistuvan joukkueen nimi.</t>
        </r>
      </text>
    </comment>
    <comment ref="J5" authorId="0" shapeId="0" xr:uid="{00000000-0006-0000-0000-000011000000}">
      <text>
        <r>
          <rPr>
            <sz val="8"/>
            <color rgb="FF000000"/>
            <rFont val="Tahoma"/>
            <family val="2"/>
            <charset val="1"/>
          </rPr>
          <t>Kirjoita tähän osallistuvan joukkueen nimi.</t>
        </r>
      </text>
    </comment>
    <comment ref="L5" authorId="0" shapeId="0" xr:uid="{00000000-0006-0000-0000-000014000000}">
      <text>
        <r>
          <rPr>
            <sz val="8"/>
            <color rgb="FF000000"/>
            <rFont val="Tahoma"/>
            <family val="2"/>
            <charset val="1"/>
          </rPr>
          <t>Kirjoita tähän osallistuvan joukkueen nimi.</t>
        </r>
      </text>
    </comment>
    <comment ref="N5" authorId="0" shapeId="0" xr:uid="{00000000-0006-0000-0000-000017000000}">
      <text>
        <r>
          <rPr>
            <sz val="8"/>
            <color rgb="FF000000"/>
            <rFont val="Tahoma"/>
            <family val="2"/>
            <charset val="1"/>
          </rPr>
          <t>Kirjoita tähän osallistuvan joukkueen nimi.</t>
        </r>
      </text>
    </comment>
    <comment ref="E9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 xml:space="preserve">Salivuokrat </t>
        </r>
        <r>
          <rPr>
            <sz val="8"/>
            <color rgb="FF000000"/>
            <rFont val="Tahoma"/>
            <family val="2"/>
            <charset val="1"/>
          </rPr>
          <t>(sisältää siivous- ja valvontakulut)</t>
        </r>
        <r>
          <rPr>
            <b/>
            <sz val="8"/>
            <color rgb="FF000000"/>
            <rFont val="Tahoma"/>
            <family val="2"/>
            <charset val="1"/>
          </rPr>
          <t xml:space="preserve"> 2,5 tuntia/ottelu +
2 tuntia/turnauspäivä</t>
        </r>
      </text>
    </comment>
    <comment ref="C12" authorId="0" shapeId="0" xr:uid="{00000000-0006-0000-0000-000003000000}">
      <text>
        <r>
          <rPr>
            <sz val="8"/>
            <color rgb="FF000000"/>
            <rFont val="Tahoma"/>
            <family val="2"/>
            <charset val="1"/>
          </rPr>
          <t>Erotuomarille maksettava palkkio/ottelu</t>
        </r>
      </text>
    </comment>
    <comment ref="D12" authorId="0" shapeId="0" xr:uid="{00000000-0006-0000-0000-000005000000}">
      <text>
        <r>
          <rPr>
            <sz val="8"/>
            <color rgb="FF000000"/>
            <rFont val="Tahoma"/>
            <family val="2"/>
            <charset val="1"/>
          </rPr>
          <t>Kirjoita tähän montako palkkiota maksetaan</t>
        </r>
      </text>
    </comment>
    <comment ref="D13" authorId="0" shapeId="0" xr:uid="{00000000-0006-0000-0000-000006000000}">
      <text>
        <r>
          <rPr>
            <sz val="8"/>
            <color rgb="FF000000"/>
            <rFont val="Tahoma"/>
            <family val="2"/>
            <charset val="1"/>
          </rPr>
          <t>Erotuomareiden yhteenlaskettu matkamäärä</t>
        </r>
      </text>
    </comment>
    <comment ref="E13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 xml:space="preserve">Tähän voi kirjoittaa matkakorvauksen suuruuden niin, että ohitetaan kilometreihin perustuva laskenta.
</t>
        </r>
        <r>
          <rPr>
            <b/>
            <sz val="8"/>
            <color rgb="FF000000"/>
            <rFont val="Tahoma"/>
            <family val="2"/>
            <charset val="1"/>
          </rPr>
          <t>HUOM! Taulukko ei tämän jälkeen enää laske matkakorvausta kilometrien perusteella.</t>
        </r>
      </text>
    </comment>
    <comment ref="E14" authorId="0" shapeId="0" xr:uid="{00000000-0006-0000-0000-000009000000}">
      <text>
        <r>
          <rPr>
            <b/>
            <sz val="8"/>
            <color rgb="FF000000"/>
            <rFont val="Tahoma"/>
            <family val="2"/>
            <charset val="1"/>
          </rPr>
          <t>Osapäiväraha yli 6 tunnin matkasta 24 €.
Kokopäiväraha yli 10 tunnin matkasta 51 €.</t>
        </r>
      </text>
    </comment>
    <comment ref="E16" authorId="0" shapeId="0" xr:uid="{00000000-0006-0000-0000-00000A000000}">
      <text>
        <r>
          <rPr>
            <b/>
            <sz val="8"/>
            <color rgb="FF000000"/>
            <rFont val="Tahoma"/>
            <family val="2"/>
            <charset val="1"/>
          </rPr>
          <t>Mikäli otteluun on määrätty komissaari, tähän. ko. kulut</t>
        </r>
      </text>
    </comment>
    <comment ref="F18" authorId="0" shapeId="0" xr:uid="{00000000-0006-0000-0000-00000C000000}">
      <text>
        <r>
          <rPr>
            <sz val="8"/>
            <color rgb="FF000000"/>
            <rFont val="Tahoma"/>
            <family val="2"/>
            <charset val="1"/>
          </rPr>
          <t>Yhteenlaskettu edestakainen km-määrä ottelupaikkakunnan ja joukkueen kotipaikkakunnan välillä.
Esim. Jos matka on 150 km ja ajetaan kerran, edestakaista matkaa kertyy 300 km.</t>
        </r>
      </text>
    </comment>
    <comment ref="H18" authorId="0" shapeId="0" xr:uid="{00000000-0006-0000-0000-00000F000000}">
      <text>
        <r>
          <rPr>
            <sz val="8"/>
            <color rgb="FF000000"/>
            <rFont val="Tahoma"/>
            <family val="2"/>
            <charset val="1"/>
          </rPr>
          <t>Yhteenlaskettu edestakainen km-määrä ottelupaikkakunnan ja joukkueen kotipaikkakunnan välillä.
Esim. Jos matka on 150 km ja ajetaan kerran, edestakaista matkaa kertyy 300 km.</t>
        </r>
      </text>
    </comment>
    <comment ref="J18" authorId="0" shapeId="0" xr:uid="{00000000-0006-0000-0000-000012000000}">
      <text>
        <r>
          <rPr>
            <sz val="8"/>
            <color rgb="FF000000"/>
            <rFont val="Tahoma"/>
            <family val="2"/>
            <charset val="1"/>
          </rPr>
          <t>Yhteenlaskettu edestakainen km-määrä ottelupaikkakunnan ja joukkueen kotipaikkakunnan välillä.
Esim. Jos matka on 150 km ja ajetaan kerran, edestakaista matkaa kertyy 300 km.</t>
        </r>
      </text>
    </comment>
    <comment ref="L18" authorId="0" shapeId="0" xr:uid="{00000000-0006-0000-0000-000015000000}">
      <text>
        <r>
          <rPr>
            <sz val="8"/>
            <color rgb="FF000000"/>
            <rFont val="Tahoma"/>
            <family val="2"/>
            <charset val="1"/>
          </rPr>
          <t>Yhteenlaskettu edestakainen km-määrä ottelupaikkakunnan ja joukkueen kotipaikkakunnan välillä.
Esim. Jos matka on 150 km ja ajetaan kerran, edestakaista matkaa kertyy 300 km.</t>
        </r>
      </text>
    </comment>
    <comment ref="N18" authorId="0" shapeId="0" xr:uid="{00000000-0006-0000-0000-000018000000}">
      <text>
        <r>
          <rPr>
            <sz val="8"/>
            <color rgb="FF000000"/>
            <rFont val="Tahoma"/>
            <family val="2"/>
            <charset val="1"/>
          </rPr>
          <t>Yhteenlaskettu edestakainen km-määrä ottelupaikkakunnan ja joukkueen kotipaikkakunnan välillä.
Esim. Jos matka on 150 km ja ajetaan kerran, edestakaista matkaa kertyy 300 km.</t>
        </r>
      </text>
    </comment>
    <comment ref="G20" authorId="0" shapeId="0" xr:uid="{00000000-0006-0000-0000-00000D000000}">
      <text>
        <r>
          <rPr>
            <sz val="8"/>
            <color rgb="FF000000"/>
            <rFont val="Tahoma"/>
            <family val="2"/>
            <charset val="1"/>
          </rPr>
          <t>Vierailevan joukkueen majoituskulut (max 450 €).
Jos joukkue ei yövy, kuluihin hyväksytään edestakainen matka kotipaikkakunnalle, jos se on halvempi kuin majoituskulut.</t>
        </r>
      </text>
    </comment>
    <comment ref="I20" authorId="0" shapeId="0" xr:uid="{00000000-0006-0000-0000-000010000000}">
      <text>
        <r>
          <rPr>
            <sz val="8"/>
            <color rgb="FF000000"/>
            <rFont val="Tahoma"/>
            <family val="2"/>
            <charset val="1"/>
          </rPr>
          <t>Vierailevan joukkueen majoituskulut (max 450 €).
Jos joukkue ei yövy, kuluihin hyväksytään edestakainen matka kotipaikkakunnalle, jos se on halvempi kuin majoituskulut.</t>
        </r>
      </text>
    </comment>
    <comment ref="K20" authorId="0" shapeId="0" xr:uid="{00000000-0006-0000-0000-000013000000}">
      <text>
        <r>
          <rPr>
            <sz val="8"/>
            <color rgb="FF000000"/>
            <rFont val="Tahoma"/>
            <family val="2"/>
            <charset val="1"/>
          </rPr>
          <t>Vierailevan joukkueen majoituskulut (max 450 €).
Jos joukkue ei yövy, kuluihin hyväksytään edestakainen matka kotipaikkakunnalle, jos se on halvempi kuin majoituskulut.</t>
        </r>
      </text>
    </comment>
    <comment ref="M20" authorId="0" shapeId="0" xr:uid="{00000000-0006-0000-0000-000016000000}">
      <text>
        <r>
          <rPr>
            <sz val="8"/>
            <color rgb="FF000000"/>
            <rFont val="Tahoma"/>
            <family val="2"/>
            <charset val="1"/>
          </rPr>
          <t>Vierailevan joukkueen majoituskulut (max 450 €).
Jos joukkue ei yövy, kuluihin hyväksytään edestakainen matka kotipaikkakunnalle, jos se on halvempi kuin majoituskulut.</t>
        </r>
      </text>
    </comment>
    <comment ref="O20" authorId="0" shapeId="0" xr:uid="{00000000-0006-0000-0000-000019000000}">
      <text>
        <r>
          <rPr>
            <sz val="8"/>
            <color rgb="FF000000"/>
            <rFont val="Tahoma"/>
            <family val="2"/>
            <charset val="1"/>
          </rPr>
          <t>Vierailevan joukkueen majoituskulut (max 450 €).
Jos joukkue ei yövy, kuluihin hyväksytään edestakainen matka kotipaikkakunnalle, jos se on halvempi kuin majoituskulut.</t>
        </r>
      </text>
    </comment>
    <comment ref="B24" authorId="0" shapeId="0" xr:uid="{00000000-0006-0000-0000-000002000000}">
      <text>
        <r>
          <rPr>
            <sz val="9"/>
            <color rgb="FF000000"/>
            <rFont val="Tahoma"/>
            <family val="2"/>
            <charset val="1"/>
          </rPr>
          <t xml:space="preserve">merkitse turnauksen ottelunmäärä
</t>
        </r>
      </text>
    </comment>
  </commentList>
</comments>
</file>

<file path=xl/sharedStrings.xml><?xml version="1.0" encoding="utf-8"?>
<sst xmlns="http://schemas.openxmlformats.org/spreadsheetml/2006/main" count="61" uniqueCount="48">
  <si>
    <t>Sarja</t>
  </si>
  <si>
    <t>YHTEISTALOUSLASKELMA</t>
  </si>
  <si>
    <t>Kierros/lohko</t>
  </si>
  <si>
    <t>Paikka, pvm</t>
  </si>
  <si>
    <t>Järjestävä seura</t>
  </si>
  <si>
    <t>Joukkueiden lukumäärä:</t>
  </si>
  <si>
    <t>Järj.</t>
  </si>
  <si>
    <t>Yhteensä</t>
  </si>
  <si>
    <t>Yks</t>
  </si>
  <si>
    <t>€/yks</t>
  </si>
  <si>
    <t>Määrä</t>
  </si>
  <si>
    <t>€</t>
  </si>
  <si>
    <t>Ottelusalikulut</t>
  </si>
  <si>
    <t>Erotuomarikulut</t>
  </si>
  <si>
    <t>Palkkiot</t>
  </si>
  <si>
    <t>kpl</t>
  </si>
  <si>
    <t>Matkakorvaukset</t>
  </si>
  <si>
    <t>km</t>
  </si>
  <si>
    <t>Päivärahat</t>
  </si>
  <si>
    <t>Komissaarin kulut</t>
  </si>
  <si>
    <r>
      <rPr>
        <sz val="11"/>
        <color rgb="FF000000"/>
        <rFont val="Calibri"/>
        <family val="2"/>
        <charset val="1"/>
      </rPr>
      <t xml:space="preserve">Matkakulut </t>
    </r>
    <r>
      <rPr>
        <vertAlign val="superscript"/>
        <sz val="10"/>
        <rFont val="Arial"/>
        <family val="2"/>
        <charset val="1"/>
      </rPr>
      <t>1)</t>
    </r>
  </si>
  <si>
    <t>Majoituskulut</t>
  </si>
  <si>
    <t>Muut kulut</t>
  </si>
  <si>
    <t>Erot.maksu hallintomaksu</t>
  </si>
  <si>
    <t>Kulut yhteensä</t>
  </si>
  <si>
    <t>Kulut/joukkue</t>
  </si>
  <si>
    <r>
      <rPr>
        <sz val="11"/>
        <color rgb="FF000000"/>
        <rFont val="Calibri"/>
        <family val="2"/>
        <charset val="1"/>
      </rPr>
      <t xml:space="preserve">Joukkue </t>
    </r>
    <r>
      <rPr>
        <b/>
        <sz val="10"/>
        <color rgb="FFFF0000"/>
        <rFont val="Arial"/>
        <family val="2"/>
        <charset val="1"/>
      </rPr>
      <t>maksaa</t>
    </r>
    <r>
      <rPr>
        <sz val="11"/>
        <color rgb="FF000000"/>
        <rFont val="Calibri"/>
        <family val="2"/>
        <charset val="1"/>
      </rPr>
      <t xml:space="preserve"> </t>
    </r>
    <r>
      <rPr>
        <vertAlign val="superscript"/>
        <sz val="10"/>
        <rFont val="Arial"/>
        <family val="2"/>
        <charset val="1"/>
      </rPr>
      <t>2)</t>
    </r>
  </si>
  <si>
    <r>
      <rPr>
        <sz val="11"/>
        <color rgb="FF000000"/>
        <rFont val="Calibri"/>
        <family val="2"/>
        <charset val="1"/>
      </rPr>
      <t xml:space="preserve">Joukkue </t>
    </r>
    <r>
      <rPr>
        <b/>
        <sz val="10"/>
        <color rgb="FF008000"/>
        <rFont val="Arial"/>
        <family val="2"/>
        <charset val="1"/>
      </rPr>
      <t>saa</t>
    </r>
    <r>
      <rPr>
        <sz val="11"/>
        <color rgb="FF000000"/>
        <rFont val="Calibri"/>
        <family val="2"/>
        <charset val="1"/>
      </rPr>
      <t xml:space="preserve"> </t>
    </r>
    <r>
      <rPr>
        <vertAlign val="superscript"/>
        <sz val="10"/>
        <rFont val="Arial"/>
        <family val="2"/>
        <charset val="1"/>
      </rPr>
      <t>2)</t>
    </r>
  </si>
  <si>
    <r>
      <rPr>
        <vertAlign val="superscript"/>
        <sz val="10"/>
        <rFont val="Arial"/>
        <family val="2"/>
        <charset val="1"/>
      </rPr>
      <t>1)</t>
    </r>
    <r>
      <rPr>
        <sz val="10"/>
        <rFont val="Arial"/>
        <family val="2"/>
        <charset val="1"/>
      </rPr>
      <t xml:space="preserve"> Kilometrimäärät:</t>
    </r>
  </si>
  <si>
    <t>Välimatkat löytyvät netistä haulla "välimatkat"</t>
  </si>
  <si>
    <r>
      <rPr>
        <vertAlign val="superscript"/>
        <sz val="10"/>
        <rFont val="Arial"/>
        <family val="2"/>
        <charset val="1"/>
      </rPr>
      <t xml:space="preserve">2) </t>
    </r>
    <r>
      <rPr>
        <sz val="11"/>
        <color rgb="FF000000"/>
        <rFont val="Calibri"/>
        <family val="2"/>
        <charset val="1"/>
      </rPr>
      <t>Kaikki maksut järjestävän seuran kautta</t>
    </r>
  </si>
  <si>
    <t>Täytettävä kenttä</t>
  </si>
  <si>
    <t>Taulukko on suojattu salasanalla, jotta laskentakaavoja ei vahingossa muuteta.</t>
  </si>
  <si>
    <t>Suojauksen voi tarvittaessa poistaa. Kun salasanaa kysytään, jätä kenttä tyhjäksi.</t>
  </si>
  <si>
    <t>EROTUOMARIPALKKIOT</t>
  </si>
  <si>
    <t>19-vuotiaiden poikien SM-karsinnat</t>
  </si>
  <si>
    <t>19-vuotiaiden tyttöjen SM-karsinnat</t>
  </si>
  <si>
    <t>16-, 17- ja 19-vuotiaiden valtakunnalliset I divisioonat, runkosarjat</t>
  </si>
  <si>
    <t> ¤ Final Four-turnaus (17 v. ja 19 v.)</t>
  </si>
  <si>
    <t> ¤ Pudotuspelit ja nousukarsinnat (16 v.)</t>
  </si>
  <si>
    <t xml:space="preserve"> </t>
  </si>
  <si>
    <t> ¤ luokitteluvaihe 1 ja 2 sekä esiturnaus</t>
  </si>
  <si>
    <t> ¤ lopputurnaus 1</t>
  </si>
  <si>
    <t> ¤ lopputurnaus 2, sijat 1.-8.</t>
  </si>
  <si>
    <t> ¤ lopputurnaus 2, sijat 9.-12.</t>
  </si>
  <si>
    <t>15-vuotiaiden Robert Petersen Cup</t>
  </si>
  <si>
    <t>* hallintomaksu/ottelu</t>
  </si>
  <si>
    <t>16- ja 17-vuotiaiden valt.kunn. I divisioonan karsinnat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</si>
</sst>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7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008000"/>
      <name val="Arial"/>
      <family val="2"/>
      <charset val="1"/>
    </font>
    <font>
      <b/>
      <sz val="11"/>
      <color rgb="FF008000"/>
      <name val="Arial"/>
      <family val="2"/>
      <charset val="1"/>
    </font>
    <font>
      <vertAlign val="superscript"/>
      <sz val="12"/>
      <name val="Arial"/>
      <family val="2"/>
      <charset val="1"/>
    </font>
    <font>
      <sz val="8"/>
      <name val="Arial"/>
      <family val="2"/>
      <charset val="1"/>
    </font>
    <font>
      <b/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CCFFCC"/>
        <bgColor rgb="FFCCFFFF"/>
      </patternFill>
    </fill>
    <fill>
      <patternFill patternType="solid">
        <fgColor rgb="FFFFFF66"/>
        <bgColor rgb="FFFFFF9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Protection="1">
      <protection locked="0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0" xfId="0" applyFont="1" applyFill="1" applyAlignment="1" applyProtection="1">
      <alignment horizontal="left"/>
      <protection locked="0"/>
    </xf>
    <xf numFmtId="0" fontId="6" fillId="0" borderId="0" xfId="0" applyFont="1"/>
    <xf numFmtId="0" fontId="6" fillId="2" borderId="1" xfId="0" applyFont="1" applyFill="1" applyBorder="1" applyProtection="1">
      <protection locked="0"/>
    </xf>
    <xf numFmtId="0" fontId="6" fillId="0" borderId="1" xfId="0" applyFont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10" xfId="0" applyNumberFormat="1" applyBorder="1"/>
    <xf numFmtId="0" fontId="0" fillId="0" borderId="11" xfId="0" applyBorder="1"/>
    <xf numFmtId="2" fontId="0" fillId="2" borderId="10" xfId="0" applyNumberFormat="1" applyFill="1" applyBorder="1" applyProtection="1">
      <protection locked="0"/>
    </xf>
    <xf numFmtId="2" fontId="0" fillId="0" borderId="11" xfId="0" applyNumberFormat="1" applyBorder="1"/>
    <xf numFmtId="2" fontId="0" fillId="0" borderId="7" xfId="0" applyNumberFormat="1" applyBorder="1"/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2" fontId="8" fillId="3" borderId="10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2" fontId="8" fillId="0" borderId="7" xfId="0" applyNumberFormat="1" applyFont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4" borderId="6" xfId="0" applyFill="1" applyBorder="1"/>
    <xf numFmtId="2" fontId="0" fillId="0" borderId="7" xfId="0" applyNumberFormat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14" xfId="0" applyNumberFormat="1" applyBorder="1"/>
    <xf numFmtId="0" fontId="0" fillId="0" borderId="15" xfId="0" applyBorder="1"/>
    <xf numFmtId="2" fontId="0" fillId="0" borderId="15" xfId="0" applyNumberFormat="1" applyBorder="1"/>
    <xf numFmtId="0" fontId="6" fillId="0" borderId="0" xfId="0" applyFont="1" applyAlignment="1">
      <alignment horizontal="left"/>
    </xf>
    <xf numFmtId="2" fontId="0" fillId="0" borderId="16" xfId="0" applyNumberFormat="1" applyBorder="1"/>
    <xf numFmtId="2" fontId="10" fillId="0" borderId="7" xfId="0" applyNumberFormat="1" applyFont="1" applyBorder="1"/>
    <xf numFmtId="0" fontId="10" fillId="0" borderId="1" xfId="0" applyFont="1" applyBorder="1"/>
    <xf numFmtId="2" fontId="12" fillId="0" borderId="7" xfId="0" applyNumberFormat="1" applyFont="1" applyBorder="1"/>
    <xf numFmtId="0" fontId="12" fillId="0" borderId="1" xfId="0" applyFont="1" applyBorder="1"/>
    <xf numFmtId="2" fontId="9" fillId="0" borderId="0" xfId="0" applyNumberFormat="1" applyFont="1"/>
    <xf numFmtId="0" fontId="13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2" borderId="0" xfId="0" applyFont="1" applyFill="1"/>
    <xf numFmtId="2" fontId="0" fillId="0" borderId="0" xfId="0" applyNumberFormat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la Karlsson" id="{844DF9D5-CAD3-473C-8A67-6B7745120892}" userId="S::ulla.karlsson@basket.fi::0c17d6dc-adfc-43ff-92e4-2b8bd555e336" providerId="AD"/>
</personList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1-09-08T09:42:42.67" personId="{844DF9D5-CAD3-473C-8A67-6B7745120892}" id="{153622E0-5F4F-4C71-8FBF-289FACBFB93E}">
    <text>Huom, laita tähän turnauksen osallistuvien joukkueiden määrä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Normal="100" workbookViewId="0">
      <selection activeCell="R19" sqref="R19"/>
    </sheetView>
  </sheetViews>
  <sheetFormatPr defaultColWidth="8.73046875" defaultRowHeight="14.25" x14ac:dyDescent="0.45"/>
  <cols>
    <col min="1" max="1" width="24.33203125" customWidth="1"/>
    <col min="2" max="2" width="5.265625" customWidth="1"/>
    <col min="3" max="3" width="6.59765625" customWidth="1"/>
    <col min="4" max="4" width="7.73046875" customWidth="1"/>
    <col min="6" max="6" width="7.73046875" customWidth="1"/>
    <col min="8" max="8" width="7.73046875" customWidth="1"/>
    <col min="10" max="10" width="7.73046875" customWidth="1"/>
    <col min="12" max="12" width="7.73046875" customWidth="1"/>
    <col min="14" max="14" width="7.73046875" customWidth="1"/>
    <col min="18" max="18" width="10.265625" customWidth="1"/>
    <col min="257" max="257" width="16.06640625" customWidth="1"/>
    <col min="258" max="258" width="5.265625" customWidth="1"/>
    <col min="259" max="259" width="6.59765625" customWidth="1"/>
    <col min="260" max="260" width="7.73046875" customWidth="1"/>
    <col min="262" max="262" width="7.73046875" customWidth="1"/>
    <col min="264" max="264" width="7.73046875" customWidth="1"/>
    <col min="266" max="266" width="7.73046875" customWidth="1"/>
    <col min="268" max="268" width="7.73046875" customWidth="1"/>
    <col min="270" max="270" width="7.73046875" customWidth="1"/>
    <col min="274" max="274" width="10.265625" customWidth="1"/>
    <col min="513" max="513" width="16.06640625" customWidth="1"/>
    <col min="514" max="514" width="5.265625" customWidth="1"/>
    <col min="515" max="515" width="6.59765625" customWidth="1"/>
    <col min="516" max="516" width="7.73046875" customWidth="1"/>
    <col min="518" max="518" width="7.73046875" customWidth="1"/>
    <col min="520" max="520" width="7.73046875" customWidth="1"/>
    <col min="522" max="522" width="7.73046875" customWidth="1"/>
    <col min="524" max="524" width="7.73046875" customWidth="1"/>
    <col min="526" max="526" width="7.73046875" customWidth="1"/>
    <col min="530" max="530" width="10.265625" customWidth="1"/>
    <col min="769" max="769" width="16.06640625" customWidth="1"/>
    <col min="770" max="770" width="5.265625" customWidth="1"/>
    <col min="771" max="771" width="6.59765625" customWidth="1"/>
    <col min="772" max="772" width="7.73046875" customWidth="1"/>
    <col min="774" max="774" width="7.73046875" customWidth="1"/>
    <col min="776" max="776" width="7.73046875" customWidth="1"/>
    <col min="778" max="778" width="7.73046875" customWidth="1"/>
    <col min="780" max="780" width="7.73046875" customWidth="1"/>
    <col min="782" max="782" width="7.73046875" customWidth="1"/>
    <col min="786" max="786" width="10.265625" customWidth="1"/>
  </cols>
  <sheetData>
    <row r="1" spans="1:19" ht="15.4" x14ac:dyDescent="0.45">
      <c r="A1" s="1" t="s">
        <v>0</v>
      </c>
      <c r="B1" s="2"/>
      <c r="C1" s="2"/>
      <c r="E1" s="3" t="s">
        <v>1</v>
      </c>
    </row>
    <row r="2" spans="1:19" x14ac:dyDescent="0.45">
      <c r="A2" s="1" t="s">
        <v>2</v>
      </c>
      <c r="B2" s="2"/>
      <c r="C2" s="2"/>
      <c r="D2" s="4" t="str">
        <f>IF(OR(D3&lt;&gt;"",F3&lt;&gt;"",H3&lt;&gt;"",J3&lt;&gt;"",L3&lt;&gt;"",N3&lt;&gt;"",),"LASKELMASSA VIRHE!!!"," ")</f>
        <v xml:space="preserve"> </v>
      </c>
    </row>
    <row r="3" spans="1:19" x14ac:dyDescent="0.45">
      <c r="A3" s="1" t="s">
        <v>3</v>
      </c>
      <c r="B3" s="2"/>
      <c r="C3" s="2"/>
      <c r="D3" s="5" t="str">
        <f>IF(D5=0,IF(E26&gt;0,"Nimeä joukkue!!!",""),"")</f>
        <v/>
      </c>
      <c r="E3" s="6"/>
      <c r="F3" s="5" t="str">
        <f>IF(F5=0,IF(G26&gt;0,"Nimeä joukkue!!!",""),"")</f>
        <v/>
      </c>
      <c r="G3" s="6"/>
      <c r="H3" s="5" t="str">
        <f>IF(H5=0,IF(I26&gt;0,"Nimeä joukkue!!!",""),"")</f>
        <v/>
      </c>
      <c r="I3" s="6"/>
      <c r="J3" s="5" t="str">
        <f>IF(J5=0,IF(K26&gt;0,"Nimeä joukkue!!!",""),"")</f>
        <v/>
      </c>
      <c r="K3" s="6"/>
      <c r="L3" s="5" t="str">
        <f>IF(L5=0,IF(M26&gt;0,"Nimeä joukkue!!!",""),"")</f>
        <v/>
      </c>
      <c r="M3" s="6"/>
      <c r="N3" s="5" t="str">
        <f>IF(N5=0,IF(O26&gt;0,"Nimeä joukkue!!!",""),"")</f>
        <v/>
      </c>
      <c r="O3" s="6"/>
    </row>
    <row r="4" spans="1:19" x14ac:dyDescent="0.45">
      <c r="D4" s="7" t="s">
        <v>4</v>
      </c>
      <c r="J4" s="8"/>
    </row>
    <row r="5" spans="1:19" x14ac:dyDescent="0.45">
      <c r="A5" t="s">
        <v>5</v>
      </c>
      <c r="C5" s="63">
        <v>4</v>
      </c>
      <c r="D5" s="9" t="s">
        <v>6</v>
      </c>
      <c r="E5" s="10"/>
      <c r="F5" s="11"/>
      <c r="G5" s="10"/>
      <c r="H5" s="11"/>
      <c r="I5" s="10"/>
      <c r="J5" s="11"/>
      <c r="K5" s="10"/>
      <c r="L5" s="11"/>
      <c r="M5" s="10"/>
      <c r="N5" s="11"/>
      <c r="O5" s="10"/>
      <c r="P5" s="12" t="s">
        <v>7</v>
      </c>
      <c r="R5" s="13"/>
      <c r="S5" s="14"/>
    </row>
    <row r="6" spans="1:19" x14ac:dyDescent="0.45">
      <c r="D6" s="15">
        <v>1</v>
      </c>
      <c r="F6" s="15">
        <v>0</v>
      </c>
      <c r="H6" s="15">
        <v>0</v>
      </c>
      <c r="J6" s="15">
        <v>0</v>
      </c>
      <c r="L6" s="15">
        <v>0</v>
      </c>
      <c r="N6" s="15">
        <v>0</v>
      </c>
      <c r="P6" s="16"/>
    </row>
    <row r="7" spans="1:19" x14ac:dyDescent="0.45">
      <c r="A7" s="17"/>
      <c r="B7" s="18" t="s">
        <v>8</v>
      </c>
      <c r="C7" s="19" t="s">
        <v>9</v>
      </c>
      <c r="D7" s="20" t="s">
        <v>10</v>
      </c>
      <c r="E7" s="21" t="s">
        <v>11</v>
      </c>
      <c r="F7" s="20" t="s">
        <v>10</v>
      </c>
      <c r="G7" s="21" t="s">
        <v>11</v>
      </c>
      <c r="H7" s="20" t="s">
        <v>10</v>
      </c>
      <c r="I7" s="21" t="s">
        <v>11</v>
      </c>
      <c r="J7" s="20" t="s">
        <v>10</v>
      </c>
      <c r="K7" s="21" t="s">
        <v>11</v>
      </c>
      <c r="L7" s="20" t="s">
        <v>10</v>
      </c>
      <c r="M7" s="21" t="s">
        <v>11</v>
      </c>
      <c r="N7" s="20" t="s">
        <v>10</v>
      </c>
      <c r="O7" s="21" t="s">
        <v>11</v>
      </c>
      <c r="P7" s="22" t="s">
        <v>11</v>
      </c>
    </row>
    <row r="8" spans="1:19" x14ac:dyDescent="0.45">
      <c r="B8" s="23"/>
      <c r="C8" s="24"/>
      <c r="D8" s="16"/>
      <c r="E8" s="24"/>
      <c r="F8" s="16"/>
      <c r="G8" s="24"/>
      <c r="H8" s="16"/>
      <c r="I8" s="24"/>
      <c r="J8" s="16"/>
      <c r="K8" s="24"/>
      <c r="L8" s="16"/>
      <c r="M8" s="24"/>
      <c r="N8" s="16"/>
      <c r="O8" s="24"/>
      <c r="P8" s="16"/>
    </row>
    <row r="9" spans="1:19" x14ac:dyDescent="0.45">
      <c r="A9" s="25" t="s">
        <v>12</v>
      </c>
      <c r="B9" s="26"/>
      <c r="C9" s="27"/>
      <c r="D9" s="28"/>
      <c r="E9" s="29">
        <v>0</v>
      </c>
      <c r="F9" s="28"/>
      <c r="G9" s="27"/>
      <c r="H9" s="28"/>
      <c r="I9" s="27"/>
      <c r="J9" s="28"/>
      <c r="K9" s="27"/>
      <c r="L9" s="28"/>
      <c r="M9" s="27"/>
      <c r="N9" s="28"/>
      <c r="O9" s="27"/>
      <c r="P9" s="30">
        <f>O9+M9+K9+I9+G9+E9</f>
        <v>0</v>
      </c>
    </row>
    <row r="10" spans="1:19" x14ac:dyDescent="0.45">
      <c r="B10" s="23"/>
      <c r="C10" s="31"/>
      <c r="D10" s="16"/>
      <c r="E10" s="31"/>
      <c r="F10" s="16"/>
      <c r="G10" s="31"/>
      <c r="H10" s="16"/>
      <c r="I10" s="31"/>
      <c r="J10" s="16"/>
      <c r="K10" s="31"/>
      <c r="L10" s="16"/>
      <c r="M10" s="31"/>
      <c r="N10" s="16"/>
      <c r="O10" s="31"/>
      <c r="P10" s="32"/>
    </row>
    <row r="11" spans="1:19" x14ac:dyDescent="0.45">
      <c r="A11" t="s">
        <v>13</v>
      </c>
      <c r="B11" s="23"/>
      <c r="C11" s="31"/>
      <c r="D11" s="16"/>
      <c r="E11" s="31"/>
      <c r="F11" s="16"/>
      <c r="G11" s="31"/>
      <c r="H11" s="16"/>
      <c r="I11" s="31"/>
      <c r="J11" s="16"/>
      <c r="K11" s="31"/>
      <c r="L11" s="16"/>
      <c r="M11" s="31"/>
      <c r="N11" s="16"/>
      <c r="O11" s="31"/>
      <c r="P11" s="32"/>
    </row>
    <row r="12" spans="1:19" x14ac:dyDescent="0.45">
      <c r="A12" s="25" t="s">
        <v>14</v>
      </c>
      <c r="B12" s="26" t="s">
        <v>15</v>
      </c>
      <c r="C12" s="29">
        <v>0</v>
      </c>
      <c r="D12" s="33">
        <v>0</v>
      </c>
      <c r="E12" s="27">
        <f>SUM(C12*D12)</f>
        <v>0</v>
      </c>
      <c r="F12" s="28"/>
      <c r="G12" s="27"/>
      <c r="H12" s="28"/>
      <c r="I12" s="27"/>
      <c r="J12" s="28"/>
      <c r="K12" s="27"/>
      <c r="L12" s="28"/>
      <c r="M12" s="27"/>
      <c r="N12" s="28"/>
      <c r="O12" s="27"/>
      <c r="P12" s="30">
        <f>O12+M12+K12+I12+G12+E12</f>
        <v>0</v>
      </c>
    </row>
    <row r="13" spans="1:19" x14ac:dyDescent="0.45">
      <c r="A13" s="25" t="s">
        <v>16</v>
      </c>
      <c r="B13" s="26" t="s">
        <v>17</v>
      </c>
      <c r="C13" s="27">
        <v>0.59</v>
      </c>
      <c r="D13" s="33">
        <v>0</v>
      </c>
      <c r="E13" s="34">
        <f>SUM(C13*D13)</f>
        <v>0</v>
      </c>
      <c r="F13" s="28"/>
      <c r="G13" s="27"/>
      <c r="H13" s="28"/>
      <c r="I13" s="27"/>
      <c r="J13" s="28"/>
      <c r="K13" s="27"/>
      <c r="L13" s="28"/>
      <c r="M13" s="27"/>
      <c r="N13" s="28"/>
      <c r="O13" s="27"/>
      <c r="P13" s="30">
        <f>O13+M13+K13+I13+G13+E13</f>
        <v>0</v>
      </c>
    </row>
    <row r="14" spans="1:19" x14ac:dyDescent="0.45">
      <c r="A14" t="s">
        <v>18</v>
      </c>
      <c r="B14" s="23"/>
      <c r="C14" s="31"/>
      <c r="D14" s="16"/>
      <c r="E14" s="35"/>
      <c r="F14" s="16"/>
      <c r="G14" s="31"/>
      <c r="H14" s="16"/>
      <c r="I14" s="31"/>
      <c r="J14" s="16"/>
      <c r="K14" s="31"/>
      <c r="L14" s="16"/>
      <c r="M14" s="31"/>
      <c r="N14" s="16"/>
      <c r="O14" s="31"/>
      <c r="P14" s="30">
        <f>O14+M14+K14+I14+G14+E14</f>
        <v>0</v>
      </c>
    </row>
    <row r="15" spans="1:19" x14ac:dyDescent="0.45">
      <c r="B15" s="23"/>
      <c r="C15" s="31"/>
      <c r="D15" s="36"/>
      <c r="E15" s="37"/>
      <c r="F15" s="16"/>
      <c r="G15" s="31"/>
      <c r="H15" s="16"/>
      <c r="I15" s="31"/>
      <c r="J15" s="16"/>
      <c r="K15" s="31"/>
      <c r="L15" s="16"/>
      <c r="M15" s="31"/>
      <c r="N15" s="16"/>
      <c r="O15" s="31"/>
      <c r="P15" s="30"/>
    </row>
    <row r="16" spans="1:19" x14ac:dyDescent="0.45">
      <c r="A16" s="25" t="s">
        <v>19</v>
      </c>
      <c r="B16" s="26"/>
      <c r="C16" s="27"/>
      <c r="D16" s="28"/>
      <c r="E16" s="38"/>
      <c r="F16" s="28"/>
      <c r="G16" s="27"/>
      <c r="H16" s="28"/>
      <c r="I16" s="27"/>
      <c r="J16" s="28"/>
      <c r="K16" s="27"/>
      <c r="L16" s="28"/>
      <c r="M16" s="27"/>
      <c r="N16" s="28"/>
      <c r="O16" s="27"/>
      <c r="P16" s="30">
        <f>O16+M16+K16+I16+G16+E16</f>
        <v>0</v>
      </c>
    </row>
    <row r="17" spans="1:16" x14ac:dyDescent="0.45">
      <c r="B17" s="23"/>
      <c r="C17" s="31"/>
      <c r="D17" s="16"/>
      <c r="E17" s="31"/>
      <c r="F17" s="16"/>
      <c r="G17" s="31"/>
      <c r="H17" s="16"/>
      <c r="I17" s="31"/>
      <c r="J17" s="16"/>
      <c r="K17" s="31"/>
      <c r="L17" s="16"/>
      <c r="M17" s="31"/>
      <c r="N17" s="16"/>
      <c r="O17" s="31"/>
      <c r="P17" s="32"/>
    </row>
    <row r="18" spans="1:16" ht="15" x14ac:dyDescent="0.45">
      <c r="A18" s="25" t="s">
        <v>20</v>
      </c>
      <c r="B18" s="26" t="s">
        <v>17</v>
      </c>
      <c r="C18" s="27">
        <v>1.5</v>
      </c>
      <c r="D18" s="28"/>
      <c r="E18" s="27"/>
      <c r="F18" s="33"/>
      <c r="G18" s="27">
        <f>F18*$C18</f>
        <v>0</v>
      </c>
      <c r="H18" s="33"/>
      <c r="I18" s="27">
        <f>H18*$C18</f>
        <v>0</v>
      </c>
      <c r="J18" s="33"/>
      <c r="K18" s="27">
        <f>J18*$C18</f>
        <v>0</v>
      </c>
      <c r="L18" s="33"/>
      <c r="M18" s="27">
        <f>L18*$C18</f>
        <v>0</v>
      </c>
      <c r="N18" s="33"/>
      <c r="O18" s="27">
        <f>N18*$C18</f>
        <v>0</v>
      </c>
      <c r="P18" s="30">
        <f>O18+M18+K18+I18+G18+E18</f>
        <v>0</v>
      </c>
    </row>
    <row r="19" spans="1:16" x14ac:dyDescent="0.45">
      <c r="B19" s="23"/>
      <c r="C19" s="31"/>
      <c r="D19" s="16"/>
      <c r="E19" s="31"/>
      <c r="F19" s="16"/>
      <c r="G19" s="31"/>
      <c r="H19" s="16"/>
      <c r="I19" s="31"/>
      <c r="J19" s="16"/>
      <c r="K19" s="31"/>
      <c r="L19" s="16"/>
      <c r="M19" s="31"/>
      <c r="N19" s="16"/>
      <c r="O19" s="31"/>
      <c r="P19" s="32"/>
    </row>
    <row r="20" spans="1:16" x14ac:dyDescent="0.45">
      <c r="A20" s="25" t="s">
        <v>21</v>
      </c>
      <c r="B20" s="26"/>
      <c r="C20" s="27"/>
      <c r="D20" s="28"/>
      <c r="E20" s="27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30">
        <f>O20+M20+K20+I20+G20+E20</f>
        <v>0</v>
      </c>
    </row>
    <row r="21" spans="1:16" x14ac:dyDescent="0.45">
      <c r="B21" s="23"/>
      <c r="C21" s="31"/>
      <c r="D21" s="16"/>
      <c r="E21" s="31"/>
      <c r="F21" s="16"/>
      <c r="G21" s="31"/>
      <c r="H21" s="16"/>
      <c r="I21" s="31"/>
      <c r="J21" s="16"/>
      <c r="K21" s="31"/>
      <c r="L21" s="16"/>
      <c r="M21" s="31"/>
      <c r="N21" s="16"/>
      <c r="O21" s="31"/>
      <c r="P21" s="32"/>
    </row>
    <row r="22" spans="1:16" x14ac:dyDescent="0.45">
      <c r="A22" t="s">
        <v>22</v>
      </c>
      <c r="B22" s="23"/>
      <c r="C22" s="31"/>
      <c r="D22" s="16"/>
      <c r="E22" s="29"/>
      <c r="F22" s="16"/>
      <c r="G22" s="29"/>
      <c r="H22" s="16"/>
      <c r="I22" s="29"/>
      <c r="J22" s="16"/>
      <c r="K22" s="29"/>
      <c r="L22" s="16"/>
      <c r="M22" s="29"/>
      <c r="N22" s="16"/>
      <c r="O22" s="29"/>
      <c r="P22" s="30">
        <f>O22+M22+K22+I22+G22+E22</f>
        <v>0</v>
      </c>
    </row>
    <row r="23" spans="1:16" x14ac:dyDescent="0.45">
      <c r="B23" s="23"/>
      <c r="C23" s="31"/>
      <c r="D23" s="16"/>
      <c r="E23" s="39"/>
      <c r="F23" s="16"/>
      <c r="G23" s="39"/>
      <c r="H23" s="16"/>
      <c r="I23" s="39"/>
      <c r="J23" s="16"/>
      <c r="K23" s="39"/>
      <c r="L23" s="16"/>
      <c r="M23" s="39"/>
      <c r="N23" s="16"/>
      <c r="O23" s="39"/>
      <c r="P23" s="32"/>
    </row>
    <row r="24" spans="1:16" x14ac:dyDescent="0.45">
      <c r="A24" t="s">
        <v>23</v>
      </c>
      <c r="B24" s="40">
        <v>0</v>
      </c>
      <c r="C24" s="31">
        <v>6.4</v>
      </c>
      <c r="D24" s="16"/>
      <c r="E24" s="39">
        <f>(B24*C24)</f>
        <v>0</v>
      </c>
      <c r="F24" s="16"/>
      <c r="G24" s="41"/>
      <c r="H24" s="16"/>
      <c r="I24" s="41"/>
      <c r="J24" s="16"/>
      <c r="K24" s="41"/>
      <c r="L24" s="16"/>
      <c r="M24" s="41"/>
      <c r="N24" s="16"/>
      <c r="O24" s="41"/>
      <c r="P24" s="32">
        <f>E24</f>
        <v>0</v>
      </c>
    </row>
    <row r="25" spans="1:16" x14ac:dyDescent="0.45">
      <c r="A25" t="s">
        <v>46</v>
      </c>
      <c r="B25" s="23"/>
      <c r="C25" s="31"/>
      <c r="D25" s="16"/>
      <c r="E25" s="31"/>
      <c r="F25" s="16"/>
      <c r="G25" s="31"/>
      <c r="H25" s="16"/>
      <c r="I25" s="31"/>
      <c r="J25" s="16"/>
      <c r="K25" s="31"/>
      <c r="L25" s="16"/>
      <c r="M25" s="31"/>
      <c r="N25" s="16"/>
      <c r="O25" s="31"/>
      <c r="P25" s="32"/>
    </row>
    <row r="26" spans="1:16" x14ac:dyDescent="0.45">
      <c r="A26" s="42" t="s">
        <v>24</v>
      </c>
      <c r="B26" s="43"/>
      <c r="C26" s="44"/>
      <c r="D26" s="45"/>
      <c r="E26" s="44">
        <f>SUM(E9:E25)</f>
        <v>0</v>
      </c>
      <c r="F26" s="45"/>
      <c r="G26" s="44">
        <f>SUM(G9:G22)</f>
        <v>0</v>
      </c>
      <c r="H26" s="45"/>
      <c r="I26" s="44">
        <f>SUM(I9:I22)</f>
        <v>0</v>
      </c>
      <c r="J26" s="45"/>
      <c r="K26" s="44">
        <f>SUM(K9:K22)</f>
        <v>0</v>
      </c>
      <c r="L26" s="45"/>
      <c r="M26" s="44">
        <f>SUM(M9:M22)</f>
        <v>0</v>
      </c>
      <c r="N26" s="45"/>
      <c r="O26" s="44">
        <f>SUM(O9:O22)</f>
        <v>0</v>
      </c>
      <c r="P26" s="46">
        <f>O26+M26+K26+I26+G26+E26</f>
        <v>0</v>
      </c>
    </row>
    <row r="27" spans="1:16" x14ac:dyDescent="0.45">
      <c r="C27" s="47"/>
      <c r="D27" s="16"/>
      <c r="E27" s="48"/>
      <c r="F27" s="16"/>
      <c r="G27" s="48"/>
      <c r="H27" s="16"/>
      <c r="I27" s="48"/>
      <c r="J27" s="16"/>
      <c r="K27" s="48"/>
      <c r="L27" s="16"/>
      <c r="M27" s="48"/>
      <c r="N27" s="16"/>
      <c r="O27" s="48"/>
      <c r="P27" s="16"/>
    </row>
    <row r="28" spans="1:16" x14ac:dyDescent="0.45">
      <c r="A28" t="s">
        <v>25</v>
      </c>
      <c r="D28" s="16"/>
      <c r="E28" s="31">
        <f>IF(D5&lt;&gt;0,$P26/$C5,0)</f>
        <v>0</v>
      </c>
      <c r="F28" s="16"/>
      <c r="G28" s="31">
        <f>IF(F5&lt;&gt;0,$P26/$C5,0)</f>
        <v>0</v>
      </c>
      <c r="H28" s="16"/>
      <c r="I28" s="31">
        <f>IF(H5&lt;&gt;0,$P26/$C5,0)</f>
        <v>0</v>
      </c>
      <c r="J28" s="16"/>
      <c r="K28" s="31">
        <f>IF(J5&lt;&gt;0,$P26/$C5,0)</f>
        <v>0</v>
      </c>
      <c r="L28" s="16"/>
      <c r="M28" s="31">
        <f>IF(L5&lt;&gt;0,$P26/$C5,0)</f>
        <v>0</v>
      </c>
      <c r="N28" s="16"/>
      <c r="O28" s="31">
        <f>IF(N5&lt;&gt;0,$P26/$C5,0)</f>
        <v>0</v>
      </c>
      <c r="P28" s="16"/>
    </row>
    <row r="29" spans="1:16" x14ac:dyDescent="0.45">
      <c r="D29" s="16"/>
      <c r="E29" s="31"/>
      <c r="F29" s="16"/>
      <c r="G29" s="31"/>
      <c r="H29" s="16"/>
      <c r="I29" s="31"/>
      <c r="J29" s="16"/>
      <c r="K29" s="31"/>
      <c r="L29" s="16"/>
      <c r="M29" s="31"/>
      <c r="N29" s="16"/>
      <c r="O29" s="31"/>
      <c r="P29" s="16"/>
    </row>
    <row r="30" spans="1:16" ht="15" x14ac:dyDescent="0.45">
      <c r="A30" t="s">
        <v>26</v>
      </c>
      <c r="D30" s="16"/>
      <c r="E30" s="49" t="str">
        <f>IF(E28-E26&gt;0,E28-E26,"")</f>
        <v/>
      </c>
      <c r="F30" s="50" t="str">
        <f>IF(F28-F26&gt;0,F28-F26," ")</f>
        <v xml:space="preserve"> </v>
      </c>
      <c r="G30" s="49" t="str">
        <f>IF(G28-G26&gt;0,G28-G26,"")</f>
        <v/>
      </c>
      <c r="H30" s="50" t="str">
        <f>IF(H28-H26&gt;0,H28-H26," ")</f>
        <v xml:space="preserve"> </v>
      </c>
      <c r="I30" s="49" t="str">
        <f>IF(I28-I26&gt;0,I28-I26,"")</f>
        <v/>
      </c>
      <c r="J30" s="50" t="str">
        <f>IF(J28-J26&gt;0,J28-J26," ")</f>
        <v xml:space="preserve"> </v>
      </c>
      <c r="K30" s="49" t="str">
        <f>IF(K28-K26&gt;0,K28-K26,"")</f>
        <v/>
      </c>
      <c r="L30" s="50" t="str">
        <f>IF(L28-L26&gt;0,L28-L26," ")</f>
        <v xml:space="preserve"> </v>
      </c>
      <c r="M30" s="49" t="str">
        <f>IF(M28-M26&gt;0,M28-M26,"")</f>
        <v/>
      </c>
      <c r="N30" s="50" t="str">
        <f>IF(N28-N26&gt;0,N28-N26," ")</f>
        <v xml:space="preserve"> </v>
      </c>
      <c r="O30" s="49" t="str">
        <f>IF(O28-O26&gt;0,O28-O26,"")</f>
        <v/>
      </c>
      <c r="P30" s="32"/>
    </row>
    <row r="31" spans="1:16" ht="15" x14ac:dyDescent="0.45">
      <c r="A31" t="s">
        <v>27</v>
      </c>
      <c r="D31" s="16"/>
      <c r="E31" s="51" t="str">
        <f>IF(E26-E28&gt;0,E26-E28,"")</f>
        <v/>
      </c>
      <c r="F31" s="52" t="str">
        <f>IF(F26-F28&gt;0,F26-F28," ")</f>
        <v xml:space="preserve"> </v>
      </c>
      <c r="G31" s="51" t="str">
        <f>IF(G26-G28&gt;0,G26-G28,"")</f>
        <v/>
      </c>
      <c r="H31" s="52" t="str">
        <f>IF(H26-H28&gt;0,H26-H28," ")</f>
        <v xml:space="preserve"> </v>
      </c>
      <c r="I31" s="51" t="str">
        <f>IF(I26-I28&gt;0,I26-I28,"")</f>
        <v/>
      </c>
      <c r="J31" s="52" t="str">
        <f>IF(J26-J28&gt;0,J26-J28," ")</f>
        <v xml:space="preserve"> </v>
      </c>
      <c r="K31" s="51" t="str">
        <f>IF(K26-K28&gt;0,K26-K28,"")</f>
        <v/>
      </c>
      <c r="L31" s="52" t="str">
        <f>IF(L26-L28&gt;0,L26-L28," ")</f>
        <v xml:space="preserve"> </v>
      </c>
      <c r="M31" s="51" t="str">
        <f>IF(M26-M28&gt;0,M26-M28,"")</f>
        <v/>
      </c>
      <c r="N31" s="52" t="str">
        <f>IF(N26-N28&gt;0,N26-N28," ")</f>
        <v xml:space="preserve"> </v>
      </c>
      <c r="O31" s="51" t="str">
        <f>IF(O26-O28&gt;0,O26-O28,"")</f>
        <v/>
      </c>
      <c r="P31" s="32"/>
    </row>
    <row r="33" spans="1:10" ht="17.649999999999999" x14ac:dyDescent="0.45">
      <c r="A33" s="53" t="s">
        <v>28</v>
      </c>
      <c r="B33" s="54" t="s">
        <v>29</v>
      </c>
    </row>
    <row r="34" spans="1:10" ht="15" x14ac:dyDescent="0.45">
      <c r="A34" s="55" t="s">
        <v>30</v>
      </c>
      <c r="J34" s="56"/>
    </row>
    <row r="35" spans="1:10" x14ac:dyDescent="0.45">
      <c r="A35" s="57" t="s">
        <v>31</v>
      </c>
      <c r="H35" s="58"/>
    </row>
    <row r="36" spans="1:10" x14ac:dyDescent="0.45">
      <c r="A36" s="59" t="s">
        <v>32</v>
      </c>
    </row>
    <row r="37" spans="1:10" x14ac:dyDescent="0.45">
      <c r="A37" s="59" t="s">
        <v>33</v>
      </c>
    </row>
  </sheetData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80" zoomScaleNormal="80" workbookViewId="0">
      <selection activeCell="B20" sqref="B20"/>
    </sheetView>
  </sheetViews>
  <sheetFormatPr defaultColWidth="8.73046875" defaultRowHeight="14.25" x14ac:dyDescent="0.45"/>
  <cols>
    <col min="1" max="1" width="61.59765625" customWidth="1"/>
    <col min="2" max="2" width="8.796875" style="60" customWidth="1"/>
  </cols>
  <sheetData>
    <row r="1" spans="1:3" x14ac:dyDescent="0.45">
      <c r="A1" s="10" t="s">
        <v>34</v>
      </c>
    </row>
    <row r="4" spans="1:3" x14ac:dyDescent="0.45">
      <c r="A4" t="s">
        <v>35</v>
      </c>
      <c r="B4" s="60">
        <v>60</v>
      </c>
    </row>
    <row r="5" spans="1:3" x14ac:dyDescent="0.45">
      <c r="A5" t="s">
        <v>36</v>
      </c>
      <c r="B5" s="60">
        <v>55</v>
      </c>
    </row>
    <row r="7" spans="1:3" x14ac:dyDescent="0.45">
      <c r="A7" s="61" t="s">
        <v>47</v>
      </c>
      <c r="B7" s="62">
        <v>50</v>
      </c>
      <c r="C7" s="61"/>
    </row>
    <row r="8" spans="1:3" x14ac:dyDescent="0.45">
      <c r="A8" s="61"/>
      <c r="B8" s="62"/>
      <c r="C8" s="61"/>
    </row>
    <row r="10" spans="1:3" x14ac:dyDescent="0.45">
      <c r="A10" s="61" t="s">
        <v>37</v>
      </c>
      <c r="B10" s="62">
        <v>45</v>
      </c>
      <c r="C10" s="61"/>
    </row>
    <row r="11" spans="1:3" x14ac:dyDescent="0.45">
      <c r="A11" s="61" t="s">
        <v>38</v>
      </c>
      <c r="B11" s="62">
        <v>45</v>
      </c>
      <c r="C11" s="61"/>
    </row>
    <row r="12" spans="1:3" x14ac:dyDescent="0.45">
      <c r="A12" s="61" t="s">
        <v>39</v>
      </c>
      <c r="B12" s="62">
        <v>50</v>
      </c>
      <c r="C12" s="61"/>
    </row>
    <row r="13" spans="1:3" x14ac:dyDescent="0.45">
      <c r="A13" t="s">
        <v>40</v>
      </c>
      <c r="B13" s="60" t="s">
        <v>40</v>
      </c>
    </row>
    <row r="16" spans="1:3" x14ac:dyDescent="0.45">
      <c r="A16" t="s">
        <v>45</v>
      </c>
    </row>
    <row r="17" spans="1:2" x14ac:dyDescent="0.45">
      <c r="A17" t="s">
        <v>41</v>
      </c>
      <c r="B17" s="60">
        <v>45</v>
      </c>
    </row>
    <row r="18" spans="1:2" x14ac:dyDescent="0.45">
      <c r="A18" t="s">
        <v>42</v>
      </c>
      <c r="B18" s="60">
        <v>50</v>
      </c>
    </row>
    <row r="19" spans="1:2" x14ac:dyDescent="0.45">
      <c r="A19" t="s">
        <v>43</v>
      </c>
      <c r="B19" s="60">
        <v>55</v>
      </c>
    </row>
    <row r="20" spans="1:2" x14ac:dyDescent="0.45">
      <c r="A20" t="s">
        <v>44</v>
      </c>
      <c r="B20" s="60">
        <v>50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laskelma</vt:lpstr>
      <vt:lpstr>erotuomaripalkkiot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Ulla Karlsson</dc:creator>
  <dc:description/>
  <cp:lastModifiedBy>Ulla Karlsson</cp:lastModifiedBy>
  <cp:revision>1</cp:revision>
  <dcterms:created xsi:type="dcterms:W3CDTF">2014-08-26T07:43:04Z</dcterms:created>
  <dcterms:modified xsi:type="dcterms:W3CDTF">2025-09-24T06:25:48Z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